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3\ŠRC Žakanje\"/>
    </mc:Choice>
  </mc:AlternateContent>
  <xr:revisionPtr revIDLastSave="0" documentId="13_ncr:1_{80AB8B7D-B397-4AC4-996A-79A3C50408B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ŽAKANJE IGRALIŠTE  V(2)" sheetId="3" r:id="rId1"/>
  </sheets>
  <definedNames>
    <definedName name="_xlnm.Print_Titles" localSheetId="0">'ŽAKANJE IGRALIŠTE  V(2)'!$48:$48</definedName>
    <definedName name="_xlnm.Print_Area" localSheetId="0">'ŽAKANJE IGRALIŠTE  V(2)'!$A$1:$G$163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88" i="3" l="1"/>
  <c r="G87" i="3"/>
  <c r="G147" i="3"/>
  <c r="G145" i="3"/>
  <c r="G143" i="3"/>
  <c r="G136" i="3"/>
  <c r="G134" i="3"/>
  <c r="G132" i="3"/>
  <c r="G138" i="3" s="1"/>
  <c r="G158" i="3" s="1"/>
  <c r="G128" i="3"/>
  <c r="G126" i="3"/>
  <c r="G120" i="3"/>
  <c r="G122" i="3" s="1"/>
  <c r="G157" i="3" s="1"/>
  <c r="G114" i="3"/>
  <c r="G112" i="3"/>
  <c r="G110" i="3"/>
  <c r="G116" i="3" s="1"/>
  <c r="G156" i="3" s="1"/>
  <c r="G104" i="3"/>
  <c r="G102" i="3"/>
  <c r="G98" i="3"/>
  <c r="G99" i="3"/>
  <c r="G100" i="3"/>
  <c r="G97" i="3"/>
  <c r="G94" i="3"/>
  <c r="G92" i="3"/>
  <c r="G90" i="3"/>
  <c r="G78" i="3"/>
  <c r="G80" i="3"/>
  <c r="G76" i="3"/>
  <c r="G74" i="3"/>
  <c r="G72" i="3"/>
  <c r="G70" i="3"/>
  <c r="G68" i="3"/>
  <c r="G65" i="3"/>
  <c r="G58" i="3"/>
  <c r="G56" i="3"/>
  <c r="G54" i="3"/>
  <c r="G52" i="3"/>
  <c r="G106" i="3" l="1"/>
  <c r="G155" i="3" s="1"/>
  <c r="G82" i="3"/>
  <c r="G154" i="3" s="1"/>
  <c r="G149" i="3"/>
  <c r="G159" i="3" s="1"/>
  <c r="G60" i="3"/>
  <c r="G153" i="3" s="1"/>
  <c r="G161" i="3" l="1"/>
  <c r="G162" i="3" s="1"/>
  <c r="G163" i="3" s="1"/>
</calcChain>
</file>

<file path=xl/sharedStrings.xml><?xml version="1.0" encoding="utf-8"?>
<sst xmlns="http://schemas.openxmlformats.org/spreadsheetml/2006/main" count="176" uniqueCount="125">
  <si>
    <t xml:space="preserve">INVESTITOR:          OSNOVNA ŠKOLA ŽAKANJE , Žakanje , 47276  ŽAKANJE  </t>
  </si>
  <si>
    <t xml:space="preserve">                                                                  </t>
  </si>
  <si>
    <t xml:space="preserve">PROJEKTANT:         DRAGUTIN BELAVIĆ, dipl. ing. građ. </t>
  </si>
  <si>
    <t>TEH. DNEVNIK:        P- 87/22</t>
  </si>
  <si>
    <t>TROŠKOVNIK</t>
  </si>
  <si>
    <t>Br.st.</t>
  </si>
  <si>
    <t>O.T.U.</t>
  </si>
  <si>
    <t>Opis stavke</t>
  </si>
  <si>
    <t>JM</t>
  </si>
  <si>
    <t>Količina</t>
  </si>
  <si>
    <t>J.C.</t>
  </si>
  <si>
    <t>Iznos</t>
  </si>
  <si>
    <t>1.</t>
  </si>
  <si>
    <t>PRIPREMNI RADOVI</t>
  </si>
  <si>
    <t>1.1.</t>
  </si>
  <si>
    <t>kom</t>
  </si>
  <si>
    <t>1.2.</t>
  </si>
  <si>
    <t>komplet</t>
  </si>
  <si>
    <t>1.3.</t>
  </si>
  <si>
    <t>PRIPREMNI RADOVI UKUPNO :</t>
  </si>
  <si>
    <t>€</t>
  </si>
  <si>
    <t>2.</t>
  </si>
  <si>
    <t>ZEMLJANI RADOVI</t>
  </si>
  <si>
    <t>2.1.</t>
  </si>
  <si>
    <t>Strojni i ručni  iskop zemljanog materijala "C" ktg. za izvođenje temeljnih stopa za stupova. U cijenu uključiti odvoz materijala koju osigurava izvoditelj radova. Obračun po m3 zbijenog materijala.</t>
  </si>
  <si>
    <t>stopa  1,0 m x 1,0 m x 1,2 m</t>
  </si>
  <si>
    <t>m3</t>
  </si>
  <si>
    <t>2.2.</t>
  </si>
  <si>
    <t>stopa 0,6 m x 0,6 m x1,0 m</t>
  </si>
  <si>
    <t>2.3.</t>
  </si>
  <si>
    <t>2.4.</t>
  </si>
  <si>
    <t>Dobava sloja i zatrpavanje građevinske jame uzemljenja  od čistog drobljenog kamenog materijala (0-32 mm)  u uvaljanom stanju, koji se ugrađuje u dva sloja uz planiranje i zbijanje na Ms=40  MN/m2. Obračun po m3 zbijenog materijala.</t>
  </si>
  <si>
    <t>2.5.</t>
  </si>
  <si>
    <t>2.6.</t>
  </si>
  <si>
    <t>Dovoz i ugradnja stijenskog kamenog materijala za izradu nasipa jezerca1 i jezerca 2. Obračun po m3 ugrađenog materijala.</t>
  </si>
  <si>
    <t>2.7.</t>
  </si>
  <si>
    <t>Dovoz i ugradnja drenažnog kamenog materijala za nogometno igralište. Obračun po m3 ugrađenog materijala.</t>
  </si>
  <si>
    <t>2.8.</t>
  </si>
  <si>
    <t>ZEMLJANI RADOVI UKUPNO :</t>
  </si>
  <si>
    <t>3.</t>
  </si>
  <si>
    <t xml:space="preserve">BETONSKI  RADOVI </t>
  </si>
  <si>
    <t>3.1.</t>
  </si>
  <si>
    <t>3.2.</t>
  </si>
  <si>
    <t>Izrada AB glave na završetku cjevovoda oborinske odvodnje. U rad je uključena izrada obostrane oplate, armatura, betoniranje te demontaža oplate. Obračun po komadu betonske glave.</t>
  </si>
  <si>
    <t>3.3.</t>
  </si>
  <si>
    <t>Ugradnja parkovnih betonskih rubnjaka vel. 50/8/20 cm na podlogu od betona C 16/20 . Obračun po m1 ugrađenog rubnjaka na betonsku podlogu.</t>
  </si>
  <si>
    <t xml:space="preserve">m1 </t>
  </si>
  <si>
    <t>3.4.</t>
  </si>
  <si>
    <t>Izrada AB okna na postojećoj cijevi oborinske odvodnje (vanjski fi cijevi 1200 mm) dimenzija 1,80 x 1,40 x 1,50 m. U cijenu je uključena oplata, armatura, betoniranje, te lijevano željezni poklopac, kao i ostali radovi potrebni za izradu revizionog okna. Obračun po komadu izrađenog okna.</t>
  </si>
  <si>
    <t>3.5</t>
  </si>
  <si>
    <t>Izrada, dovoz i ugradnja betonskih blokova. Obračun po komadu ugrađenog bloka.</t>
  </si>
  <si>
    <t>a) betonski blok 60 x 60 x 180 cm</t>
  </si>
  <si>
    <t>b) betonski blok 60 x 30 x 180 cm</t>
  </si>
  <si>
    <t>c) betonski blok sa kosinom</t>
  </si>
  <si>
    <t>d) betonski blok sa stepenicama</t>
  </si>
  <si>
    <t>BETONSKI  RADOVI  UKUPNO :</t>
  </si>
  <si>
    <t xml:space="preserve">UZEMLJENJE  I  ZATRPAVANJE GRAĐEVINSKE  JAME </t>
  </si>
  <si>
    <t>4.1</t>
  </si>
  <si>
    <t>Dobava i ugradnja pocinčane trake Fe Zn 30/4 mm sa spojem na stupove . Obračun po m1.</t>
  </si>
  <si>
    <t>m1</t>
  </si>
  <si>
    <t>Dobava i ugradnja PE-HD cijevi DN 50 mm za elektroinstalaciju vanjske rasvjete .Obračun po m1 cijevi.</t>
  </si>
  <si>
    <t>Dobava i ugradnja elektrokabela za podzemnu instalaciju vanjske rasvjete , 4x16 mm . Obračun po m1.</t>
  </si>
  <si>
    <t>ZATRPAVANJE  GRAĐEVINSKE  JAME   UKUPNO :</t>
  </si>
  <si>
    <t>5.</t>
  </si>
  <si>
    <t xml:space="preserve">ZAŠTITNA  OGRADA </t>
  </si>
  <si>
    <t>m2</t>
  </si>
  <si>
    <t>5.6</t>
  </si>
  <si>
    <t xml:space="preserve">Izrada , prijevoz i ugradnja  ulaznih vratiju na igralište   , vruče cinčanih cijevnih profila promjera 63,5 mm , stijenke 2,5 mm . U stavku uključeni spojni elementi za montažu tekstilne zaštitne mreže. Obračun po komadu stupa. </t>
  </si>
  <si>
    <t>ZAŠTITNA  OGRADA    UKUPNO :</t>
  </si>
  <si>
    <t>6.</t>
  </si>
  <si>
    <t>ODVODNJA</t>
  </si>
  <si>
    <t>6.1.</t>
  </si>
  <si>
    <t>Strojni i ručni  iskop zemljanog materijala "C" ktg. za izvođenje rovova oborinske odvodnje, drenaže, uzemljenja, vanjske rasvjete . U cijenu uključiti zatrpavanje  materijala . Obračun po m3 zbijenog materijala.</t>
  </si>
  <si>
    <t>6.2.</t>
  </si>
  <si>
    <t>Dobava, ubacivanje i razastiranje kamenog materijala-pijeska gran. 8-16 mm, po cijeloj širini rova, prije polaganja cijevi u sloju od 10 cm, te zatrpavanje rova 30 cm iznad tjemena cijeci. Obračun po m3.</t>
  </si>
  <si>
    <t>6.3.</t>
  </si>
  <si>
    <t>Dobava i polaganje kanalizacijskih orebrenih cijevi od PE-HD,  ili  jedankovrijedne cijevi __________________________________za izvedbu oborinske kanalizacije  i sekundar. priključaka. Klasa cijevi nosivosti SN 8 . Dužina cijevi je 6,0 m s integriranim naglavkom i brtvom. Obračun po m1.</t>
  </si>
  <si>
    <t>a.)  Polaganje cijevi fi 600 mm</t>
  </si>
  <si>
    <t>b.) Polaganje cijevi fi 200 mm</t>
  </si>
  <si>
    <t>6.4.</t>
  </si>
  <si>
    <t>Ugradnja drenažne cijevi. U cijenu je uključen iskop, postavljanje cijevi, zatrpavanje cijevi drenažnim materijalom. Obračun po m1 ugrađene cijevi.</t>
  </si>
  <si>
    <t>ODVODNJA   UKUPNO :</t>
  </si>
  <si>
    <t xml:space="preserve">R E K A P I T U L A C I J A </t>
  </si>
  <si>
    <t xml:space="preserve">PRIPREMNI  RADOVI </t>
  </si>
  <si>
    <t xml:space="preserve">ZEMLJANI RADOVI </t>
  </si>
  <si>
    <t>BETONSKI  RADOVI</t>
  </si>
  <si>
    <t>4.</t>
  </si>
  <si>
    <t xml:space="preserve">UZEMLJENJE </t>
  </si>
  <si>
    <t xml:space="preserve">ZAŠTITNA OGRADA </t>
  </si>
  <si>
    <t>PDV  25  %     :</t>
  </si>
  <si>
    <t xml:space="preserve">SVEUKUPNO : </t>
  </si>
  <si>
    <t>Dragutin Belavić, dipl. ing. građ.</t>
  </si>
  <si>
    <t>EUR</t>
  </si>
  <si>
    <t>7.1.</t>
  </si>
  <si>
    <t>7.2.</t>
  </si>
  <si>
    <t>7.3.</t>
  </si>
  <si>
    <t>7.</t>
  </si>
  <si>
    <t>ELEKTRO INSTALATERSKI RADOVI</t>
  </si>
  <si>
    <t>ELEKTRO INSTALATERSKI RADOVI UKUPNO :</t>
  </si>
  <si>
    <t xml:space="preserve">Dobava i montaža konzola reflektora </t>
  </si>
  <si>
    <t xml:space="preserve">Montaža  reflektora </t>
  </si>
  <si>
    <t>Geodetski radovi na iskolčenju trase oborinske kanalizacije , osiguranje točaka i određenju visina te iskolčenje okana, iskolčenje bet. rubnjaka.   Obračun po  kompletu.</t>
  </si>
  <si>
    <t>Strojno zarezivanje postojećeg asfaltnog zastora debljine cca 10 cm. Obračun po m1.</t>
  </si>
  <si>
    <t>Strojno razbijanje i skidanje postojećeg asfaltnog zastora prometnice. Debljina sloja je max. cca 12,0  cm. U cijenu stavke uključiti utovar i odvoz na deponiju koju osigurava izvoditelj radova.Obračun po m2.</t>
  </si>
  <si>
    <t>kompl</t>
  </si>
  <si>
    <t>Geodetsko snimanje izvedenog stanja oborinske kanalizacije i rubnajaka . Obračun po  m1.</t>
  </si>
  <si>
    <t xml:space="preserve">Postavljanje slivnika. U cijenu uključiti iskop sa odvozom, izrada posteljice, postavljanje slivnika, zatrpavanje oko istog do kote posteljice prometnice, postavljanje rasteretnog prstena, postavljanje slivne rešetke. Obračun po komadu ugrađenog slivnika. </t>
  </si>
  <si>
    <t>Zasipavanje i planiranje zelenih površina predviđenih u projektu, u sloju debljine cca 0,20 m. U cijenu stavke uključena doprema zemlje sa deponije, istovar i planiranje. Obračun po m2.</t>
  </si>
  <si>
    <t>Dobava i ugradnja tipskih nadvišenih betonskih rubnjaka dimenzija 15/25 cm. Isti se polažu na pripremljenu betonsku podlogu klase C12/15, a sve prema detalju iz projekta. Obračun po m1 ugrađenog rubnjaka.</t>
  </si>
  <si>
    <t>Dobava i ugradnja opločnika 20/20/6 cm. Isti se postavljaju na pripremljenu tamponsku podlogu, te se fugiraju nakon ugradnje. Obračun po m2 ugrađenog opločnika.</t>
  </si>
  <si>
    <t>3.6.</t>
  </si>
  <si>
    <t>3.7.</t>
  </si>
  <si>
    <t>4.2.</t>
  </si>
  <si>
    <t>4.3.</t>
  </si>
  <si>
    <t>Široki strojni iskop zemljanog materijala "C" ktg do projektirane kote posteljice nogometnog igrališta i parkirališta  sa utovarom i odvozom na gradilišnu deponiju. Obračun po m3 iskopanog materijala.</t>
  </si>
  <si>
    <t>1.4.</t>
  </si>
  <si>
    <t>UKUPNO     :</t>
  </si>
  <si>
    <t xml:space="preserve">           OIB: 88436426142</t>
  </si>
  <si>
    <t>beton  C25/30</t>
  </si>
  <si>
    <t>armatura</t>
  </si>
  <si>
    <t>kg</t>
  </si>
  <si>
    <r>
      <t>Dobava i ugradnja betona C</t>
    </r>
    <r>
      <rPr>
        <sz val="9"/>
        <rFont val="Arial"/>
        <family val="2"/>
        <charset val="238"/>
      </rPr>
      <t xml:space="preserve"> 25/30</t>
    </r>
    <r>
      <rPr>
        <sz val="9"/>
        <rFont val="Arial"/>
        <family val="2"/>
        <charset val="1"/>
      </rPr>
      <t xml:space="preserve">  za temelj stupova za rasvjetu.</t>
    </r>
  </si>
  <si>
    <t>Izvedba stupova za reflektore. Radovi obuhvaćaju elektroinstalaterske radove na dobavi i izvedbi stupova za reflektore i dobavi i ugradnji elektro ormara na igralištu sa spajanjem rasvjetnih tijela. U stavku uključeni svi potrebni prekidači, spojnice, fidova sklopka, sitni i potrošni materijali.
- stupovi visine 12m, 4 kom
- kabel za struju 4x16, 140m
- kabel za struju 3x15, 145 m</t>
  </si>
  <si>
    <t xml:space="preserve">GRAÐEVINA:          MALONOGOMETNO IGRALIŠTE U ŽAKANJU </t>
  </si>
  <si>
    <t>MALONOGOMETNO IGRALIŠTE U ŽAKANJU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</si>
</sst>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#,##0.0"/>
  </numFmts>
  <fonts count="33">
    <font>
      <sz val="11"/>
      <color rgb="FF000000"/>
      <name val="Calibri"/>
      <family val="2"/>
      <charset val="238"/>
    </font>
    <font>
      <u/>
      <sz val="10"/>
      <color rgb="FF0000FF"/>
      <name val="Arial"/>
      <family val="2"/>
      <charset val="238"/>
    </font>
    <font>
      <sz val="12"/>
      <name val="HRHelvetica"/>
      <charset val="1"/>
    </font>
    <font>
      <sz val="10"/>
      <name val="Arial"/>
      <family val="2"/>
      <charset val="1"/>
    </font>
    <font>
      <sz val="8"/>
      <name val="Arial"/>
      <family val="2"/>
      <charset val="238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2"/>
      <name val="Arial"/>
      <family val="2"/>
      <charset val="1"/>
    </font>
    <font>
      <sz val="16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FF0000"/>
      <name val="Arial"/>
      <family val="2"/>
      <charset val="1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name val="Arial"/>
      <charset val="238"/>
    </font>
    <font>
      <b/>
      <sz val="18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9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1"/>
    </font>
    <font>
      <u/>
      <sz val="10"/>
      <color rgb="FF000000"/>
      <name val="Arial"/>
      <family val="2"/>
      <charset val="1"/>
    </font>
    <font>
      <sz val="9"/>
      <color rgb="FFFF0000"/>
      <name val="Arial"/>
      <family val="2"/>
      <charset val="238"/>
    </font>
    <font>
      <strike/>
      <sz val="9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164" fontId="21" fillId="0" borderId="0" applyBorder="0" applyProtection="0"/>
    <xf numFmtId="0" fontId="1" fillId="0" borderId="0" applyBorder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4" fillId="0" borderId="0">
      <alignment horizontal="justify" vertical="center" wrapText="1"/>
    </xf>
    <xf numFmtId="0" fontId="2" fillId="0" borderId="0"/>
    <xf numFmtId="0" fontId="2" fillId="0" borderId="0"/>
    <xf numFmtId="0" fontId="21" fillId="2" borderId="0" applyBorder="0" applyProtection="0"/>
  </cellStyleXfs>
  <cellXfs count="152">
    <xf numFmtId="0" fontId="0" fillId="0" borderId="0" xfId="0"/>
    <xf numFmtId="4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 vertical="top"/>
    </xf>
    <xf numFmtId="49" fontId="5" fillId="0" borderId="0" xfId="0" applyNumberFormat="1" applyFont="1"/>
    <xf numFmtId="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11" fillId="3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9" fontId="11" fillId="0" borderId="0" xfId="0" applyNumberFormat="1" applyFont="1" applyAlignment="1">
      <alignment horizontal="center" vertical="top"/>
    </xf>
    <xf numFmtId="49" fontId="6" fillId="0" borderId="0" xfId="0" applyNumberFormat="1" applyFont="1"/>
    <xf numFmtId="4" fontId="6" fillId="0" borderId="0" xfId="0" applyNumberFormat="1" applyFont="1" applyAlignment="1" applyProtection="1">
      <alignment horizontal="right"/>
      <protection locked="0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center" vertical="top"/>
    </xf>
    <xf numFmtId="49" fontId="13" fillId="0" borderId="0" xfId="0" applyNumberFormat="1" applyFont="1"/>
    <xf numFmtId="49" fontId="6" fillId="0" borderId="0" xfId="0" applyNumberFormat="1" applyFont="1" applyAlignment="1">
      <alignment vertical="top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 applyProtection="1">
      <alignment horizontal="right" vertical="center" wrapText="1"/>
      <protection locked="0"/>
    </xf>
    <xf numFmtId="4" fontId="13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0" fontId="6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right" vertical="center" wrapText="1"/>
    </xf>
    <xf numFmtId="49" fontId="13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 applyProtection="1">
      <alignment horizontal="right" vertical="center"/>
      <protection locked="0"/>
    </xf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justify" vertical="top" wrapText="1"/>
    </xf>
    <xf numFmtId="4" fontId="6" fillId="0" borderId="0" xfId="0" applyNumberFormat="1" applyFont="1" applyAlignment="1">
      <alignment horizontal="center" wrapText="1"/>
    </xf>
    <xf numFmtId="49" fontId="14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justify" vertical="top" wrapText="1"/>
    </xf>
    <xf numFmtId="4" fontId="13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 wrapText="1"/>
    </xf>
    <xf numFmtId="4" fontId="14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4" fontId="14" fillId="0" borderId="0" xfId="0" applyNumberFormat="1" applyFont="1" applyAlignment="1">
      <alignment horizontal="right"/>
    </xf>
    <xf numFmtId="0" fontId="11" fillId="0" borderId="0" xfId="0" applyFont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49" fontId="6" fillId="0" borderId="0" xfId="0" applyNumberFormat="1" applyFont="1" applyAlignment="1">
      <alignment horizontal="justify" vertical="top" wrapText="1"/>
    </xf>
    <xf numFmtId="49" fontId="15" fillId="0" borderId="0" xfId="0" applyNumberFormat="1" applyFont="1" applyAlignment="1">
      <alignment horizontal="justify" vertical="top" wrapText="1"/>
    </xf>
    <xf numFmtId="49" fontId="6" fillId="0" borderId="0" xfId="0" applyNumberFormat="1" applyFont="1" applyAlignment="1">
      <alignment horizontal="justify" wrapText="1"/>
    </xf>
    <xf numFmtId="0" fontId="11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center" vertical="top" wrapText="1"/>
    </xf>
    <xf numFmtId="4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 applyProtection="1">
      <alignment horizontal="right" wrapText="1"/>
      <protection locked="0"/>
    </xf>
    <xf numFmtId="4" fontId="13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left" vertical="top" wrapText="1"/>
    </xf>
    <xf numFmtId="4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0" fontId="13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vertical="top" wrapText="1"/>
    </xf>
    <xf numFmtId="4" fontId="6" fillId="0" borderId="0" xfId="0" applyNumberFormat="1" applyFont="1" applyAlignment="1">
      <alignment horizontal="right" wrapText="1"/>
    </xf>
    <xf numFmtId="0" fontId="6" fillId="0" borderId="0" xfId="0" applyFont="1" applyAlignment="1" applyProtection="1">
      <alignment horizontal="right" wrapText="1"/>
      <protection locked="0"/>
    </xf>
    <xf numFmtId="4" fontId="13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justify" vertical="top" wrapText="1"/>
    </xf>
    <xf numFmtId="4" fontId="13" fillId="0" borderId="0" xfId="0" applyNumberFormat="1" applyFont="1" applyAlignment="1">
      <alignment horizontal="center" wrapText="1"/>
    </xf>
    <xf numFmtId="0" fontId="11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 applyProtection="1">
      <alignment horizontal="right" wrapText="1"/>
      <protection locked="0"/>
    </xf>
    <xf numFmtId="4" fontId="13" fillId="0" borderId="3" xfId="0" applyNumberFormat="1" applyFont="1" applyBorder="1" applyAlignment="1">
      <alignment horizontal="right" wrapText="1"/>
    </xf>
    <xf numFmtId="0" fontId="19" fillId="0" borderId="0" xfId="0" applyFont="1"/>
    <xf numFmtId="4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right"/>
    </xf>
    <xf numFmtId="0" fontId="20" fillId="0" borderId="0" xfId="0" applyFont="1"/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0" fontId="13" fillId="0" borderId="3" xfId="0" applyFont="1" applyBorder="1" applyAlignment="1">
      <alignment horizontal="center" vertical="center" wrapText="1"/>
    </xf>
    <xf numFmtId="0" fontId="25" fillId="0" borderId="0" xfId="0" applyFont="1"/>
    <xf numFmtId="0" fontId="22" fillId="0" borderId="2" xfId="0" applyFont="1" applyBorder="1" applyAlignment="1">
      <alignment horizontal="center" vertical="top" wrapText="1"/>
    </xf>
    <xf numFmtId="4" fontId="24" fillId="0" borderId="2" xfId="0" applyNumberFormat="1" applyFont="1" applyBorder="1" applyAlignment="1">
      <alignment horizontal="right" wrapText="1"/>
    </xf>
    <xf numFmtId="4" fontId="24" fillId="0" borderId="2" xfId="0" applyNumberFormat="1" applyFont="1" applyBorder="1" applyAlignment="1" applyProtection="1">
      <alignment horizontal="right" wrapText="1"/>
      <protection locked="0"/>
    </xf>
    <xf numFmtId="4" fontId="23" fillId="0" borderId="2" xfId="0" applyNumberFormat="1" applyFont="1" applyBorder="1" applyAlignment="1">
      <alignment horizontal="right" wrapText="1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right"/>
    </xf>
    <xf numFmtId="0" fontId="28" fillId="0" borderId="0" xfId="0" applyFont="1"/>
    <xf numFmtId="49" fontId="16" fillId="0" borderId="0" xfId="0" applyNumberFormat="1" applyFont="1" applyAlignment="1">
      <alignment horizontal="center" vertical="top" wrapText="1"/>
    </xf>
    <xf numFmtId="49" fontId="15" fillId="0" borderId="0" xfId="0" applyNumberFormat="1" applyFont="1" applyAlignment="1">
      <alignment horizontal="left" vertical="top" wrapText="1"/>
    </xf>
    <xf numFmtId="49" fontId="16" fillId="0" borderId="0" xfId="0" applyNumberFormat="1" applyFont="1" applyAlignment="1">
      <alignment horizontal="center" vertical="top"/>
    </xf>
    <xf numFmtId="4" fontId="15" fillId="0" borderId="0" xfId="0" applyNumberFormat="1" applyFont="1" applyAlignment="1">
      <alignment horizontal="center" wrapText="1"/>
    </xf>
    <xf numFmtId="0" fontId="16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 wrapText="1"/>
    </xf>
    <xf numFmtId="2" fontId="15" fillId="0" borderId="2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4" fontId="27" fillId="0" borderId="2" xfId="0" applyNumberFormat="1" applyFont="1" applyBorder="1" applyAlignment="1">
      <alignment horizontal="right" wrapText="1"/>
    </xf>
    <xf numFmtId="0" fontId="27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top" wrapText="1"/>
    </xf>
    <xf numFmtId="2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4" fontId="27" fillId="0" borderId="0" xfId="0" applyNumberFormat="1" applyFont="1" applyAlignment="1">
      <alignment horizontal="right" wrapText="1"/>
    </xf>
    <xf numFmtId="0" fontId="3" fillId="0" borderId="3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justify" vertical="center" wrapText="1"/>
    </xf>
    <xf numFmtId="0" fontId="29" fillId="0" borderId="0" xfId="0" applyFont="1" applyAlignment="1">
      <alignment horizontal="center" vertical="center" wrapText="1"/>
    </xf>
    <xf numFmtId="0" fontId="30" fillId="0" borderId="3" xfId="0" applyFont="1" applyBorder="1" applyAlignment="1">
      <alignment horizontal="right" wrapText="1"/>
    </xf>
    <xf numFmtId="0" fontId="5" fillId="0" borderId="3" xfId="0" applyFont="1" applyBorder="1" applyAlignment="1" applyProtection="1">
      <alignment horizontal="right" wrapText="1"/>
      <protection locked="0"/>
    </xf>
    <xf numFmtId="4" fontId="29" fillId="0" borderId="3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justify" vertical="center" wrapText="1"/>
    </xf>
    <xf numFmtId="4" fontId="16" fillId="0" borderId="0" xfId="0" applyNumberFormat="1" applyFont="1" applyAlignment="1">
      <alignment horizontal="right"/>
    </xf>
    <xf numFmtId="49" fontId="31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  <xf numFmtId="4" fontId="28" fillId="0" borderId="0" xfId="0" applyNumberFormat="1" applyFont="1"/>
    <xf numFmtId="4" fontId="32" fillId="0" borderId="0" xfId="0" applyNumberFormat="1" applyFont="1" applyAlignment="1">
      <alignment horizontal="center" wrapText="1"/>
    </xf>
    <xf numFmtId="4" fontId="32" fillId="0" borderId="0" xfId="0" applyNumberFormat="1" applyFont="1" applyAlignment="1">
      <alignment horizontal="right"/>
    </xf>
    <xf numFmtId="4" fontId="32" fillId="0" borderId="0" xfId="0" applyNumberFormat="1" applyFont="1" applyAlignment="1" applyProtection="1">
      <alignment horizontal="right"/>
      <protection locked="0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top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top" wrapText="1"/>
    </xf>
    <xf numFmtId="4" fontId="11" fillId="0" borderId="0" xfId="0" applyNumberFormat="1" applyFont="1" applyAlignment="1">
      <alignment horizontal="center" wrapText="1"/>
    </xf>
    <xf numFmtId="4" fontId="11" fillId="0" borderId="0" xfId="0" applyNumberFormat="1" applyFont="1" applyAlignment="1" applyProtection="1">
      <alignment horizontal="right"/>
      <protection locked="0"/>
    </xf>
    <xf numFmtId="49" fontId="16" fillId="0" borderId="0" xfId="0" applyNumberFormat="1" applyFont="1" applyAlignment="1">
      <alignment horizontal="left" vertical="top" wrapText="1"/>
    </xf>
  </cellXfs>
  <cellStyles count="11">
    <cellStyle name="Comma 2 2" xfId="1" xr:uid="{00000000-0005-0000-0000-000000000000}"/>
    <cellStyle name="Hiperveza_CJENIK-2004" xfId="2" xr:uid="{00000000-0005-0000-0000-000001000000}"/>
    <cellStyle name="Normal 10" xfId="3" xr:uid="{00000000-0005-0000-0000-000003000000}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  <cellStyle name="Normal 50" xfId="8" xr:uid="{00000000-0005-0000-0000-000008000000}"/>
    <cellStyle name="Normalno" xfId="0" builtinId="0"/>
    <cellStyle name="Obično_A.9. BoQ Slatina Čađavica" xfId="9" xr:uid="{00000000-0005-0000-0000-000009000000}"/>
    <cellStyle name="STAVK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177"/>
  <sheetViews>
    <sheetView tabSelected="1" view="pageBreakPreview" zoomScaleNormal="100" zoomScaleSheetLayoutView="100" workbookViewId="0">
      <selection activeCell="A28" sqref="A28"/>
    </sheetView>
  </sheetViews>
  <sheetFormatPr defaultColWidth="9.140625" defaultRowHeight="15"/>
  <cols>
    <col min="1" max="1" width="5" style="5" customWidth="1"/>
    <col min="2" max="2" width="6" style="5" customWidth="1"/>
    <col min="3" max="3" width="40.5703125" style="6" customWidth="1"/>
    <col min="4" max="4" width="7.28515625" style="7" customWidth="1"/>
    <col min="5" max="5" width="7.85546875" style="8" customWidth="1"/>
    <col min="6" max="6" width="9.85546875" style="8" customWidth="1"/>
    <col min="7" max="7" width="12.28515625" style="9" customWidth="1"/>
    <col min="8" max="8" width="10.140625" style="10" customWidth="1"/>
    <col min="9" max="1024" width="9.140625" style="10"/>
  </cols>
  <sheetData>
    <row r="2" spans="1:7">
      <c r="A2" s="142" t="s">
        <v>0</v>
      </c>
      <c r="B2" s="142"/>
      <c r="C2" s="142"/>
      <c r="D2" s="142"/>
      <c r="E2" s="142"/>
      <c r="F2" s="142"/>
      <c r="G2" s="142"/>
    </row>
    <row r="3" spans="1:7">
      <c r="A3" s="4"/>
      <c r="B3" s="4"/>
      <c r="C3" s="11" t="s">
        <v>117</v>
      </c>
      <c r="D3" s="12"/>
      <c r="E3" s="12"/>
      <c r="F3" s="12"/>
      <c r="G3" s="12"/>
    </row>
    <row r="5" spans="1:7">
      <c r="A5" s="142" t="s">
        <v>123</v>
      </c>
      <c r="B5" s="142"/>
      <c r="C5" s="142"/>
      <c r="D5" s="142"/>
      <c r="E5" s="142"/>
      <c r="F5" s="142"/>
      <c r="G5" s="142"/>
    </row>
    <row r="6" spans="1:7">
      <c r="A6" s="142" t="s">
        <v>1</v>
      </c>
      <c r="B6" s="142"/>
      <c r="C6" s="142"/>
      <c r="D6" s="142"/>
      <c r="E6" s="142"/>
      <c r="F6" s="142"/>
      <c r="G6" s="142"/>
    </row>
    <row r="8" spans="1:7">
      <c r="A8" s="142" t="s">
        <v>2</v>
      </c>
      <c r="B8" s="142"/>
      <c r="C8" s="142"/>
      <c r="D8" s="142"/>
      <c r="E8" s="142"/>
      <c r="F8" s="142"/>
      <c r="G8" s="142"/>
    </row>
    <row r="10" spans="1:7">
      <c r="A10" s="142" t="s">
        <v>3</v>
      </c>
      <c r="B10" s="142"/>
      <c r="C10" s="142"/>
      <c r="D10" s="142"/>
      <c r="E10" s="142"/>
      <c r="F10" s="142"/>
      <c r="G10" s="142"/>
    </row>
    <row r="12" spans="1:7">
      <c r="A12" s="143"/>
      <c r="B12" s="143"/>
      <c r="C12" s="143"/>
      <c r="D12" s="143"/>
      <c r="E12" s="143"/>
      <c r="F12" s="143"/>
      <c r="G12" s="143"/>
    </row>
    <row r="22" spans="1:7" s="10" customFormat="1" ht="20.25">
      <c r="A22" s="144" t="s">
        <v>4</v>
      </c>
      <c r="B22" s="144"/>
      <c r="C22" s="144"/>
      <c r="D22" s="144"/>
      <c r="E22" s="144"/>
      <c r="F22" s="144"/>
      <c r="G22" s="144"/>
    </row>
    <row r="24" spans="1:7" s="10" customFormat="1" ht="15" customHeight="1">
      <c r="A24" s="145" t="s">
        <v>124</v>
      </c>
      <c r="B24" s="145"/>
      <c r="C24" s="145"/>
      <c r="D24" s="145"/>
      <c r="E24" s="145"/>
      <c r="F24" s="145"/>
      <c r="G24" s="145"/>
    </row>
    <row r="25" spans="1:7" s="10" customFormat="1" ht="15" customHeight="1">
      <c r="A25" s="145"/>
      <c r="B25" s="145"/>
      <c r="C25" s="145"/>
      <c r="D25" s="145"/>
      <c r="E25" s="145"/>
      <c r="F25" s="145"/>
      <c r="G25" s="145"/>
    </row>
    <row r="26" spans="1:7" s="10" customFormat="1" ht="12.75">
      <c r="A26" s="145"/>
      <c r="B26" s="145"/>
      <c r="C26" s="145"/>
      <c r="D26" s="145"/>
      <c r="E26" s="145"/>
      <c r="F26" s="145"/>
      <c r="G26" s="145"/>
    </row>
    <row r="27" spans="1:7" s="10" customFormat="1" ht="20.25" customHeight="1">
      <c r="A27" s="145"/>
      <c r="B27" s="145"/>
      <c r="C27" s="145"/>
      <c r="D27" s="145"/>
      <c r="E27" s="145"/>
      <c r="F27" s="145"/>
      <c r="G27" s="145"/>
    </row>
    <row r="34" spans="1:7" s="10" customFormat="1" ht="20.25">
      <c r="A34" s="144"/>
      <c r="B34" s="144"/>
      <c r="C34" s="144"/>
      <c r="D34" s="144"/>
      <c r="E34" s="144"/>
      <c r="F34" s="144"/>
      <c r="G34" s="144"/>
    </row>
    <row r="36" spans="1:7" s="10" customFormat="1" ht="36" customHeight="1">
      <c r="A36" s="146"/>
      <c r="B36" s="146"/>
      <c r="C36" s="146"/>
      <c r="D36" s="146"/>
      <c r="E36" s="146"/>
      <c r="F36" s="146"/>
      <c r="G36" s="146"/>
    </row>
    <row r="37" spans="1:7" s="10" customFormat="1" ht="21" customHeight="1">
      <c r="A37" s="146"/>
      <c r="B37" s="146"/>
      <c r="C37" s="146"/>
      <c r="D37" s="146"/>
      <c r="E37" s="146"/>
      <c r="F37" s="146"/>
      <c r="G37" s="146"/>
    </row>
    <row r="38" spans="1:7" s="10" customFormat="1">
      <c r="A38" s="147"/>
      <c r="B38" s="147"/>
      <c r="C38" s="147"/>
      <c r="D38" s="147"/>
      <c r="E38" s="147"/>
      <c r="F38" s="147"/>
      <c r="G38" s="147"/>
    </row>
    <row r="39" spans="1:7" s="10" customFormat="1" ht="20.25">
      <c r="A39" s="141"/>
      <c r="B39" s="141"/>
      <c r="C39" s="141"/>
      <c r="D39" s="141"/>
      <c r="E39" s="141"/>
      <c r="F39" s="141"/>
      <c r="G39" s="141"/>
    </row>
    <row r="40" spans="1:7" s="10" customFormat="1" ht="20.25">
      <c r="A40" s="114"/>
      <c r="B40" s="114"/>
      <c r="C40" s="114"/>
      <c r="D40" s="114"/>
      <c r="E40" s="114"/>
      <c r="F40" s="114"/>
      <c r="G40" s="114"/>
    </row>
    <row r="48" spans="1:7" s="10" customFormat="1" ht="12.75">
      <c r="A48" s="13" t="s">
        <v>5</v>
      </c>
      <c r="B48" s="13" t="s">
        <v>6</v>
      </c>
      <c r="C48" s="14" t="s">
        <v>7</v>
      </c>
      <c r="D48" s="14" t="s">
        <v>8</v>
      </c>
      <c r="E48" s="14" t="s">
        <v>9</v>
      </c>
      <c r="F48" s="14" t="s">
        <v>10</v>
      </c>
      <c r="G48" s="14" t="s">
        <v>11</v>
      </c>
    </row>
    <row r="49" spans="1:1024" s="10" customFormat="1" ht="12.75">
      <c r="A49" s="15"/>
      <c r="B49" s="15"/>
      <c r="C49" s="16"/>
      <c r="D49" s="1"/>
      <c r="E49" s="9"/>
      <c r="F49" s="17"/>
      <c r="G49" s="17"/>
    </row>
    <row r="50" spans="1:1024" s="10" customFormat="1" ht="12.75">
      <c r="A50" s="18" t="s">
        <v>12</v>
      </c>
      <c r="B50" s="18"/>
      <c r="C50" s="19" t="s">
        <v>13</v>
      </c>
      <c r="D50" s="1"/>
      <c r="E50" s="9"/>
      <c r="F50" s="17"/>
      <c r="G50" s="17"/>
    </row>
    <row r="51" spans="1:1024" s="10" customFormat="1" ht="12.75" customHeight="1">
      <c r="A51" s="20"/>
      <c r="B51" s="20"/>
      <c r="C51" s="21"/>
      <c r="D51" s="1"/>
      <c r="E51" s="9"/>
      <c r="F51" s="17"/>
      <c r="G51" s="17"/>
    </row>
    <row r="52" spans="1:1024" ht="46.9" customHeight="1">
      <c r="A52" s="105" t="s">
        <v>14</v>
      </c>
      <c r="B52" s="105"/>
      <c r="C52" s="104" t="s">
        <v>101</v>
      </c>
      <c r="D52" s="99" t="s">
        <v>104</v>
      </c>
      <c r="E52" s="100">
        <v>1</v>
      </c>
      <c r="F52" s="101"/>
      <c r="G52" s="101">
        <f>E52*F52</f>
        <v>0</v>
      </c>
      <c r="H52" s="102"/>
      <c r="I52" s="102"/>
      <c r="J52" s="102"/>
      <c r="K52" s="10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12.75" customHeight="1">
      <c r="A53" s="105"/>
      <c r="B53" s="105"/>
      <c r="C53" s="104"/>
      <c r="D53" s="99"/>
      <c r="E53" s="100"/>
      <c r="F53" s="101"/>
      <c r="G53" s="101"/>
      <c r="H53" s="102"/>
      <c r="I53" s="102"/>
      <c r="J53" s="102"/>
      <c r="K53" s="102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24.75" customHeight="1">
      <c r="A54" s="103" t="s">
        <v>16</v>
      </c>
      <c r="B54" s="103"/>
      <c r="C54" s="104" t="s">
        <v>102</v>
      </c>
      <c r="D54" s="99" t="s">
        <v>59</v>
      </c>
      <c r="E54" s="100">
        <v>17</v>
      </c>
      <c r="F54" s="128"/>
      <c r="G54" s="101">
        <f>E54*F54</f>
        <v>0</v>
      </c>
      <c r="H54" s="102"/>
      <c r="I54" s="102"/>
      <c r="J54" s="102"/>
      <c r="K54" s="102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12" customHeight="1">
      <c r="A55" s="103"/>
      <c r="B55" s="129"/>
      <c r="C55" s="104"/>
      <c r="D55" s="99"/>
      <c r="E55" s="100"/>
      <c r="F55" s="101"/>
      <c r="G55" s="101"/>
      <c r="H55" s="102"/>
      <c r="I55" s="102"/>
      <c r="J55" s="102"/>
      <c r="K55" s="102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8.2" customHeight="1">
      <c r="A56" s="103" t="s">
        <v>18</v>
      </c>
      <c r="B56" s="103"/>
      <c r="C56" s="104" t="s">
        <v>103</v>
      </c>
      <c r="D56" s="99" t="s">
        <v>65</v>
      </c>
      <c r="E56" s="100">
        <v>3.5</v>
      </c>
      <c r="F56" s="101"/>
      <c r="G56" s="101">
        <f>E56*F56</f>
        <v>0</v>
      </c>
      <c r="H56" s="102"/>
      <c r="I56" s="102"/>
      <c r="J56" s="102"/>
      <c r="K56" s="102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2.75" customHeight="1">
      <c r="A57" s="103"/>
      <c r="B57" s="129"/>
      <c r="C57" s="104"/>
      <c r="D57" s="99"/>
      <c r="E57" s="100"/>
      <c r="F57" s="101"/>
      <c r="G57" s="101"/>
      <c r="H57" s="102"/>
      <c r="I57" s="102"/>
      <c r="J57" s="102"/>
      <c r="K57" s="102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24" customHeight="1">
      <c r="A58" s="103" t="s">
        <v>115</v>
      </c>
      <c r="B58" s="103"/>
      <c r="C58" s="104" t="s">
        <v>105</v>
      </c>
      <c r="D58" s="99" t="s">
        <v>104</v>
      </c>
      <c r="E58" s="100">
        <v>1</v>
      </c>
      <c r="F58" s="101"/>
      <c r="G58" s="101">
        <f>E58*F58</f>
        <v>0</v>
      </c>
      <c r="H58" s="102"/>
      <c r="I58" s="102"/>
      <c r="J58" s="102"/>
      <c r="K58" s="102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s="10" customFormat="1" ht="12.75">
      <c r="A59" s="15"/>
      <c r="B59" s="15"/>
      <c r="C59" s="16"/>
      <c r="D59" s="1"/>
      <c r="E59" s="9"/>
      <c r="F59" s="17"/>
      <c r="G59" s="17"/>
    </row>
    <row r="60" spans="1:1024" s="10" customFormat="1" ht="12.75">
      <c r="A60" s="23"/>
      <c r="B60" s="23"/>
      <c r="C60" s="24" t="s">
        <v>19</v>
      </c>
      <c r="D60" s="25" t="s">
        <v>20</v>
      </c>
      <c r="E60" s="26"/>
      <c r="F60" s="27"/>
      <c r="G60" s="28">
        <f>SUM(G52+G54+G56+G58)</f>
        <v>0</v>
      </c>
    </row>
    <row r="61" spans="1:1024" s="10" customFormat="1" ht="12.75">
      <c r="A61" s="29"/>
      <c r="B61" s="29"/>
      <c r="C61" s="30"/>
      <c r="D61" s="31"/>
      <c r="E61" s="32"/>
      <c r="F61" s="33"/>
      <c r="G61" s="34"/>
    </row>
    <row r="62" spans="1:1024" s="10" customFormat="1" ht="12.75">
      <c r="A62" s="18" t="s">
        <v>21</v>
      </c>
      <c r="B62" s="18"/>
      <c r="C62" s="35" t="s">
        <v>22</v>
      </c>
      <c r="D62" s="36"/>
      <c r="E62" s="37"/>
      <c r="F62" s="38"/>
      <c r="G62" s="37"/>
    </row>
    <row r="63" spans="1:1024" s="10" customFormat="1" ht="12" customHeight="1">
      <c r="A63" s="39"/>
      <c r="B63" s="39"/>
      <c r="C63" s="40"/>
      <c r="D63" s="1"/>
      <c r="E63" s="9"/>
      <c r="F63" s="17"/>
      <c r="G63" s="9"/>
    </row>
    <row r="64" spans="1:1024" s="10" customFormat="1" ht="51" customHeight="1">
      <c r="A64" s="41" t="s">
        <v>23</v>
      </c>
      <c r="B64" s="41"/>
      <c r="C64" s="42" t="s">
        <v>24</v>
      </c>
      <c r="D64" s="43"/>
      <c r="E64" s="9"/>
      <c r="F64" s="17"/>
      <c r="G64" s="9"/>
    </row>
    <row r="65" spans="1:1024" s="10" customFormat="1" ht="15.75" customHeight="1">
      <c r="A65" s="41"/>
      <c r="B65" s="41"/>
      <c r="C65" s="42" t="s">
        <v>25</v>
      </c>
      <c r="D65" s="43" t="s">
        <v>26</v>
      </c>
      <c r="E65" s="9">
        <v>50</v>
      </c>
      <c r="F65" s="17"/>
      <c r="G65" s="9">
        <f>E65*F65</f>
        <v>0</v>
      </c>
    </row>
    <row r="66" spans="1:1024" s="10" customFormat="1" ht="10.5" customHeight="1">
      <c r="A66" s="41"/>
      <c r="B66" s="41"/>
      <c r="C66" s="42"/>
      <c r="D66" s="43"/>
      <c r="E66" s="9"/>
      <c r="F66" s="17"/>
      <c r="G66" s="9"/>
    </row>
    <row r="67" spans="1:1024" s="10" customFormat="1" ht="48.2" customHeight="1">
      <c r="A67" s="41" t="s">
        <v>27</v>
      </c>
      <c r="B67" s="41"/>
      <c r="C67" s="42" t="s">
        <v>24</v>
      </c>
      <c r="D67" s="43"/>
      <c r="E67" s="9"/>
      <c r="F67" s="17"/>
      <c r="G67" s="9"/>
    </row>
    <row r="68" spans="1:1024" s="10" customFormat="1" ht="15.75" customHeight="1">
      <c r="A68" s="41"/>
      <c r="B68" s="41"/>
      <c r="C68" s="42" t="s">
        <v>28</v>
      </c>
      <c r="D68" s="43" t="s">
        <v>26</v>
      </c>
      <c r="E68" s="9">
        <v>12</v>
      </c>
      <c r="F68" s="17"/>
      <c r="G68" s="9">
        <f>E68*F68</f>
        <v>0</v>
      </c>
    </row>
    <row r="69" spans="1:1024" s="10" customFormat="1" ht="11.45" customHeight="1">
      <c r="A69" s="15"/>
      <c r="B69" s="44"/>
      <c r="C69" s="22"/>
      <c r="D69" s="1"/>
      <c r="E69" s="9"/>
      <c r="F69" s="17"/>
      <c r="G69" s="9"/>
    </row>
    <row r="70" spans="1:1024" s="10" customFormat="1" ht="74.25" customHeight="1">
      <c r="A70" s="15" t="s">
        <v>29</v>
      </c>
      <c r="B70" s="44"/>
      <c r="C70" s="45" t="s">
        <v>31</v>
      </c>
      <c r="D70" s="1" t="s">
        <v>26</v>
      </c>
      <c r="E70" s="9">
        <v>58</v>
      </c>
      <c r="F70" s="17"/>
      <c r="G70" s="9">
        <f>E70*F70</f>
        <v>0</v>
      </c>
    </row>
    <row r="71" spans="1:1024" s="10" customFormat="1" ht="13.9" customHeight="1">
      <c r="A71" s="15"/>
      <c r="B71" s="44"/>
      <c r="C71" s="42"/>
      <c r="D71" s="1"/>
      <c r="E71" s="9"/>
      <c r="F71" s="17"/>
      <c r="G71" s="9"/>
    </row>
    <row r="72" spans="1:1024" s="10" customFormat="1" ht="50.25" customHeight="1">
      <c r="A72" s="15" t="s">
        <v>30</v>
      </c>
      <c r="B72" s="44"/>
      <c r="C72" s="45" t="s">
        <v>114</v>
      </c>
      <c r="D72" s="1" t="s">
        <v>26</v>
      </c>
      <c r="E72" s="9">
        <v>1700</v>
      </c>
      <c r="F72" s="17"/>
      <c r="G72" s="9">
        <f>E72*F72</f>
        <v>0</v>
      </c>
    </row>
    <row r="73" spans="1:1024" s="10" customFormat="1" ht="13.9" customHeight="1">
      <c r="A73" s="15"/>
      <c r="B73" s="44"/>
      <c r="C73" s="42"/>
      <c r="D73" s="1"/>
      <c r="E73" s="9"/>
      <c r="F73" s="17"/>
      <c r="G73" s="9"/>
    </row>
    <row r="74" spans="1:1024" s="10" customFormat="1" ht="36.75" customHeight="1">
      <c r="A74" s="15" t="s">
        <v>32</v>
      </c>
      <c r="B74" s="44"/>
      <c r="C74" s="45" t="s">
        <v>34</v>
      </c>
      <c r="D74" s="1" t="s">
        <v>26</v>
      </c>
      <c r="E74" s="9">
        <v>200</v>
      </c>
      <c r="F74" s="17"/>
      <c r="G74" s="9">
        <f>E74*F74</f>
        <v>0</v>
      </c>
    </row>
    <row r="75" spans="1:1024" s="10" customFormat="1" ht="13.9" customHeight="1">
      <c r="A75" s="15"/>
      <c r="B75" s="44"/>
      <c r="C75" s="42"/>
      <c r="D75" s="1"/>
      <c r="E75" s="9"/>
      <c r="F75" s="17"/>
      <c r="G75" s="9"/>
    </row>
    <row r="76" spans="1:1024" s="10" customFormat="1" ht="40.35" customHeight="1">
      <c r="A76" s="41" t="s">
        <v>33</v>
      </c>
      <c r="B76" s="41"/>
      <c r="C76" s="45" t="s">
        <v>36</v>
      </c>
      <c r="D76" s="1" t="s">
        <v>26</v>
      </c>
      <c r="E76" s="9">
        <v>825</v>
      </c>
      <c r="F76" s="17"/>
      <c r="G76" s="9">
        <f>E76*F76</f>
        <v>0</v>
      </c>
    </row>
    <row r="77" spans="1:1024" ht="12.75" customHeight="1">
      <c r="A77" s="103"/>
      <c r="B77" s="129"/>
      <c r="C77" s="132"/>
      <c r="D77" s="99"/>
      <c r="E77" s="100"/>
      <c r="F77" s="128"/>
      <c r="G77" s="101"/>
      <c r="H77" s="102"/>
      <c r="I77" s="102"/>
      <c r="J77" s="102"/>
      <c r="K77" s="102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57.75" customHeight="1">
      <c r="A78" s="103" t="s">
        <v>35</v>
      </c>
      <c r="B78" s="129"/>
      <c r="C78" s="130" t="s">
        <v>106</v>
      </c>
      <c r="D78" s="99" t="s">
        <v>15</v>
      </c>
      <c r="E78" s="100">
        <v>4</v>
      </c>
      <c r="F78" s="128"/>
      <c r="G78" s="101">
        <f>E78*F78</f>
        <v>0</v>
      </c>
      <c r="H78" s="102"/>
      <c r="I78" s="133"/>
      <c r="J78" s="102"/>
      <c r="K78" s="102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4.45" customHeight="1">
      <c r="A79" s="103"/>
      <c r="B79" s="103"/>
      <c r="C79" s="131"/>
      <c r="D79" s="99"/>
      <c r="E79" s="100"/>
      <c r="F79" s="101"/>
      <c r="G79" s="101"/>
      <c r="H79" s="102"/>
      <c r="I79" s="102"/>
      <c r="J79" s="102"/>
      <c r="K79" s="102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53.25" customHeight="1">
      <c r="A80" s="105" t="s">
        <v>37</v>
      </c>
      <c r="B80" s="103"/>
      <c r="C80" s="130" t="s">
        <v>107</v>
      </c>
      <c r="D80" s="99" t="s">
        <v>65</v>
      </c>
      <c r="E80" s="100">
        <v>383.8</v>
      </c>
      <c r="F80" s="101"/>
      <c r="G80" s="101">
        <f>E80*F80</f>
        <v>0</v>
      </c>
      <c r="H80" s="133"/>
      <c r="I80" s="102"/>
      <c r="J80" s="102"/>
      <c r="K80" s="102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7" s="10" customFormat="1" ht="12.75">
      <c r="A81" s="15"/>
      <c r="B81" s="15"/>
      <c r="C81" s="16"/>
      <c r="D81" s="1"/>
      <c r="E81" s="9"/>
      <c r="F81" s="17"/>
      <c r="G81" s="9"/>
    </row>
    <row r="82" spans="1:7" s="10" customFormat="1" ht="12.75">
      <c r="A82" s="23"/>
      <c r="B82" s="23"/>
      <c r="C82" s="24" t="s">
        <v>38</v>
      </c>
      <c r="D82" s="25" t="s">
        <v>20</v>
      </c>
      <c r="E82" s="26"/>
      <c r="F82" s="27"/>
      <c r="G82" s="28">
        <f>SUM(G65,G68,G70,G72,G74,G76,G78,G80)</f>
        <v>0</v>
      </c>
    </row>
    <row r="83" spans="1:7" s="10" customFormat="1" ht="12.75">
      <c r="A83" s="29"/>
      <c r="B83" s="29"/>
      <c r="C83" s="30"/>
      <c r="D83" s="31"/>
      <c r="E83" s="32"/>
      <c r="F83" s="33"/>
      <c r="G83" s="46"/>
    </row>
    <row r="84" spans="1:7" s="10" customFormat="1" ht="16.5" customHeight="1">
      <c r="A84" s="47" t="s">
        <v>39</v>
      </c>
      <c r="B84" s="47"/>
      <c r="C84" s="3" t="s">
        <v>40</v>
      </c>
      <c r="D84" s="48"/>
      <c r="E84" s="37"/>
      <c r="F84" s="38"/>
      <c r="G84" s="49"/>
    </row>
    <row r="85" spans="1:7" s="10" customFormat="1" ht="12" customHeight="1">
      <c r="A85" s="50"/>
      <c r="B85" s="51"/>
      <c r="C85" s="52"/>
      <c r="D85" s="43"/>
      <c r="E85" s="9"/>
      <c r="F85" s="17"/>
      <c r="G85" s="53"/>
    </row>
    <row r="86" spans="1:7" s="10" customFormat="1" ht="24">
      <c r="A86" s="15" t="s">
        <v>41</v>
      </c>
      <c r="B86" s="41"/>
      <c r="C86" s="54" t="s">
        <v>121</v>
      </c>
      <c r="D86" s="134"/>
      <c r="E86" s="135"/>
      <c r="F86" s="136"/>
      <c r="G86" s="135"/>
    </row>
    <row r="87" spans="1:7" s="10" customFormat="1" ht="12.75">
      <c r="A87" s="15"/>
      <c r="B87" s="41"/>
      <c r="C87" s="148" t="s">
        <v>118</v>
      </c>
      <c r="D87" s="149" t="s">
        <v>26</v>
      </c>
      <c r="E87" s="66">
        <v>6</v>
      </c>
      <c r="F87" s="150"/>
      <c r="G87" s="66">
        <f>E87*F87</f>
        <v>0</v>
      </c>
    </row>
    <row r="88" spans="1:7" s="10" customFormat="1" ht="12.75">
      <c r="A88" s="15"/>
      <c r="B88" s="41"/>
      <c r="C88" s="148" t="s">
        <v>119</v>
      </c>
      <c r="D88" s="149" t="s">
        <v>120</v>
      </c>
      <c r="E88" s="66">
        <v>480</v>
      </c>
      <c r="F88" s="150"/>
      <c r="G88" s="66">
        <f>E88*F88</f>
        <v>0</v>
      </c>
    </row>
    <row r="89" spans="1:7" s="10" customFormat="1" ht="12.75">
      <c r="A89" s="41"/>
      <c r="B89" s="41"/>
      <c r="C89" s="54"/>
      <c r="D89" s="43"/>
      <c r="E89" s="9"/>
      <c r="F89" s="17"/>
      <c r="G89" s="9"/>
    </row>
    <row r="90" spans="1:7" s="10" customFormat="1" ht="51.75" customHeight="1">
      <c r="A90" s="15" t="s">
        <v>42</v>
      </c>
      <c r="B90" s="44"/>
      <c r="C90" s="55" t="s">
        <v>43</v>
      </c>
      <c r="D90" s="43" t="s">
        <v>15</v>
      </c>
      <c r="E90" s="9">
        <v>1</v>
      </c>
      <c r="F90" s="17"/>
      <c r="G90" s="9">
        <f>E90*F90</f>
        <v>0</v>
      </c>
    </row>
    <row r="91" spans="1:7" s="10" customFormat="1" ht="12.75">
      <c r="A91" s="41"/>
      <c r="B91" s="41"/>
      <c r="C91" s="56"/>
      <c r="D91" s="43"/>
      <c r="E91" s="9"/>
      <c r="F91" s="17"/>
      <c r="G91" s="9"/>
    </row>
    <row r="92" spans="1:7" s="10" customFormat="1" ht="36.75" customHeight="1">
      <c r="A92" s="41" t="s">
        <v>44</v>
      </c>
      <c r="B92" s="41"/>
      <c r="C92" s="56" t="s">
        <v>45</v>
      </c>
      <c r="D92" s="43" t="s">
        <v>46</v>
      </c>
      <c r="E92" s="9">
        <v>170</v>
      </c>
      <c r="F92" s="17"/>
      <c r="G92" s="9">
        <f>E92*F92</f>
        <v>0</v>
      </c>
    </row>
    <row r="93" spans="1:7" s="10" customFormat="1" ht="14.45" customHeight="1">
      <c r="A93" s="41"/>
      <c r="B93" s="41"/>
      <c r="C93" s="56"/>
      <c r="D93" s="43"/>
      <c r="E93" s="9"/>
      <c r="F93" s="17"/>
      <c r="G93" s="9"/>
    </row>
    <row r="94" spans="1:7" s="10" customFormat="1" ht="71.25" customHeight="1">
      <c r="A94" s="41" t="s">
        <v>47</v>
      </c>
      <c r="B94" s="41"/>
      <c r="C94" s="57" t="s">
        <v>48</v>
      </c>
      <c r="D94" s="43" t="s">
        <v>15</v>
      </c>
      <c r="E94" s="9">
        <v>1</v>
      </c>
      <c r="F94" s="17"/>
      <c r="G94" s="9">
        <f>E94*F94</f>
        <v>0</v>
      </c>
    </row>
    <row r="95" spans="1:7" s="10" customFormat="1" ht="14.45" customHeight="1">
      <c r="A95" s="41"/>
      <c r="B95" s="41"/>
      <c r="C95" s="57"/>
      <c r="D95" s="43"/>
      <c r="E95" s="9"/>
      <c r="F95" s="17"/>
      <c r="G95" s="9"/>
    </row>
    <row r="96" spans="1:7" s="10" customFormat="1" ht="24.6" customHeight="1">
      <c r="A96" s="41" t="s">
        <v>49</v>
      </c>
      <c r="B96" s="41"/>
      <c r="C96" s="57" t="s">
        <v>50</v>
      </c>
      <c r="D96" s="43"/>
      <c r="E96" s="9"/>
      <c r="F96" s="17"/>
      <c r="G96" s="9"/>
    </row>
    <row r="97" spans="1:1024" s="10" customFormat="1" ht="14.45" customHeight="1">
      <c r="A97" s="41"/>
      <c r="B97" s="41"/>
      <c r="C97" s="57" t="s">
        <v>51</v>
      </c>
      <c r="D97" s="43" t="s">
        <v>15</v>
      </c>
      <c r="E97" s="9">
        <v>22</v>
      </c>
      <c r="F97" s="17"/>
      <c r="G97" s="9">
        <f>E97*F97</f>
        <v>0</v>
      </c>
    </row>
    <row r="98" spans="1:1024" s="10" customFormat="1" ht="14.45" customHeight="1">
      <c r="A98" s="41"/>
      <c r="B98" s="41"/>
      <c r="C98" s="57" t="s">
        <v>52</v>
      </c>
      <c r="D98" s="43" t="s">
        <v>15</v>
      </c>
      <c r="E98" s="9">
        <v>8</v>
      </c>
      <c r="F98" s="17"/>
      <c r="G98" s="9">
        <f t="shared" ref="G98:G100" si="0">E98*F98</f>
        <v>0</v>
      </c>
    </row>
    <row r="99" spans="1:1024" s="10" customFormat="1" ht="14.45" customHeight="1">
      <c r="A99" s="41"/>
      <c r="B99" s="41"/>
      <c r="C99" s="57" t="s">
        <v>53</v>
      </c>
      <c r="D99" s="43" t="s">
        <v>15</v>
      </c>
      <c r="E99" s="9">
        <v>2</v>
      </c>
      <c r="F99" s="17"/>
      <c r="G99" s="9">
        <f t="shared" si="0"/>
        <v>0</v>
      </c>
    </row>
    <row r="100" spans="1:1024" s="10" customFormat="1" ht="14.45" customHeight="1">
      <c r="A100" s="41"/>
      <c r="B100" s="41"/>
      <c r="C100" s="57" t="s">
        <v>54</v>
      </c>
      <c r="D100" s="43" t="s">
        <v>15</v>
      </c>
      <c r="E100" s="9">
        <v>4</v>
      </c>
      <c r="F100" s="17"/>
      <c r="G100" s="9">
        <f t="shared" si="0"/>
        <v>0</v>
      </c>
    </row>
    <row r="101" spans="1:1024" ht="12.75" customHeight="1">
      <c r="A101" s="97"/>
      <c r="B101" s="97"/>
      <c r="C101" s="98"/>
      <c r="D101" s="99"/>
      <c r="E101" s="100"/>
      <c r="F101" s="101"/>
      <c r="G101" s="101"/>
      <c r="H101" s="102"/>
      <c r="I101" s="102"/>
      <c r="J101" s="102"/>
      <c r="K101" s="102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48" customHeight="1">
      <c r="A102" s="103" t="s">
        <v>110</v>
      </c>
      <c r="B102" s="103"/>
      <c r="C102" s="104" t="s">
        <v>108</v>
      </c>
      <c r="D102" s="99" t="s">
        <v>59</v>
      </c>
      <c r="E102" s="100">
        <v>150</v>
      </c>
      <c r="F102" s="101"/>
      <c r="G102" s="101">
        <f>E102*F102</f>
        <v>0</v>
      </c>
      <c r="H102" s="102"/>
      <c r="I102" s="102"/>
      <c r="J102" s="102"/>
      <c r="K102" s="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15" customHeight="1">
      <c r="A103" s="103"/>
      <c r="B103" s="103"/>
      <c r="C103" s="104"/>
      <c r="D103" s="106"/>
      <c r="E103" s="100"/>
      <c r="F103" s="101"/>
      <c r="G103" s="101"/>
      <c r="H103" s="102"/>
      <c r="I103" s="102"/>
      <c r="J103" s="102"/>
      <c r="K103" s="102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47.65" customHeight="1">
      <c r="A104" s="103" t="s">
        <v>111</v>
      </c>
      <c r="B104" s="103"/>
      <c r="C104" s="104" t="s">
        <v>109</v>
      </c>
      <c r="D104" s="106" t="s">
        <v>65</v>
      </c>
      <c r="E104" s="100">
        <v>76</v>
      </c>
      <c r="F104" s="101"/>
      <c r="G104" s="101">
        <f>E104*F104</f>
        <v>0</v>
      </c>
      <c r="H104" s="102"/>
      <c r="I104" s="102"/>
      <c r="J104" s="102"/>
      <c r="K104" s="102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s="10" customFormat="1" ht="12.75">
      <c r="A105" s="41"/>
      <c r="B105" s="41"/>
      <c r="C105" s="58"/>
      <c r="D105" s="43"/>
      <c r="E105" s="9"/>
      <c r="F105" s="17"/>
      <c r="G105" s="9"/>
    </row>
    <row r="106" spans="1:1024" s="10" customFormat="1" ht="12.75">
      <c r="A106" s="59"/>
      <c r="B106" s="59"/>
      <c r="C106" s="60" t="s">
        <v>55</v>
      </c>
      <c r="D106" s="61" t="s">
        <v>20</v>
      </c>
      <c r="E106" s="62"/>
      <c r="F106" s="63"/>
      <c r="G106" s="64">
        <f>SUM(G86,G90,G92,G94,G97,G98,G99,G100,G102,G104)</f>
        <v>0</v>
      </c>
    </row>
    <row r="107" spans="1:1024" s="10" customFormat="1" ht="12.75">
      <c r="A107" s="15"/>
      <c r="B107" s="15"/>
      <c r="C107" s="16"/>
      <c r="D107" s="1"/>
      <c r="E107" s="9"/>
      <c r="F107" s="17"/>
      <c r="G107" s="9"/>
    </row>
    <row r="108" spans="1:1024" s="10" customFormat="1" ht="16.5" customHeight="1">
      <c r="A108" s="47">
        <v>4</v>
      </c>
      <c r="B108" s="47"/>
      <c r="C108" s="137" t="s">
        <v>56</v>
      </c>
      <c r="D108" s="137"/>
      <c r="E108" s="9"/>
      <c r="F108" s="17"/>
      <c r="G108" s="53"/>
    </row>
    <row r="109" spans="1:1024" s="10" customFormat="1" ht="12" customHeight="1">
      <c r="A109" s="50"/>
      <c r="B109" s="51"/>
      <c r="C109" s="52"/>
      <c r="D109" s="43"/>
      <c r="E109" s="9"/>
      <c r="F109" s="17"/>
      <c r="G109" s="53"/>
    </row>
    <row r="110" spans="1:1024" s="10" customFormat="1" ht="26.25" customHeight="1">
      <c r="A110" s="41" t="s">
        <v>57</v>
      </c>
      <c r="B110" s="51"/>
      <c r="C110" s="65" t="s">
        <v>58</v>
      </c>
      <c r="D110" s="43" t="s">
        <v>59</v>
      </c>
      <c r="E110" s="9">
        <v>30</v>
      </c>
      <c r="F110" s="17"/>
      <c r="G110" s="66">
        <f>E110*F110</f>
        <v>0</v>
      </c>
    </row>
    <row r="111" spans="1:1024" s="10" customFormat="1" ht="12" customHeight="1">
      <c r="A111" s="50"/>
      <c r="B111" s="51"/>
      <c r="C111" s="67"/>
      <c r="D111" s="43"/>
      <c r="E111" s="9"/>
      <c r="F111" s="17"/>
      <c r="G111" s="66"/>
    </row>
    <row r="112" spans="1:1024" s="10" customFormat="1" ht="35.25" customHeight="1">
      <c r="A112" s="41" t="s">
        <v>112</v>
      </c>
      <c r="B112" s="41"/>
      <c r="C112" s="54" t="s">
        <v>60</v>
      </c>
      <c r="D112" s="43" t="s">
        <v>59</v>
      </c>
      <c r="E112" s="9">
        <v>70</v>
      </c>
      <c r="F112" s="17"/>
      <c r="G112" s="66">
        <f>E112*F112</f>
        <v>0</v>
      </c>
    </row>
    <row r="113" spans="1:7" s="10" customFormat="1" ht="12" customHeight="1">
      <c r="A113" s="41"/>
      <c r="B113" s="41"/>
      <c r="C113" s="54"/>
      <c r="D113" s="43"/>
      <c r="E113" s="9"/>
      <c r="F113" s="17"/>
      <c r="G113" s="66"/>
    </row>
    <row r="114" spans="1:7" s="10" customFormat="1" ht="35.25" customHeight="1">
      <c r="A114" s="41" t="s">
        <v>113</v>
      </c>
      <c r="B114" s="41"/>
      <c r="C114" s="54" t="s">
        <v>61</v>
      </c>
      <c r="D114" s="43" t="s">
        <v>59</v>
      </c>
      <c r="E114" s="9">
        <v>70</v>
      </c>
      <c r="F114" s="17"/>
      <c r="G114" s="66">
        <f>E114*F114</f>
        <v>0</v>
      </c>
    </row>
    <row r="115" spans="1:7" s="10" customFormat="1" ht="12.75">
      <c r="A115" s="15"/>
      <c r="B115" s="44"/>
      <c r="C115" s="54"/>
      <c r="D115" s="43"/>
      <c r="E115" s="9"/>
      <c r="F115" s="17"/>
      <c r="G115" s="9"/>
    </row>
    <row r="116" spans="1:7" s="10" customFormat="1" ht="18.75" customHeight="1">
      <c r="A116" s="23"/>
      <c r="B116" s="23"/>
      <c r="C116" s="24" t="s">
        <v>62</v>
      </c>
      <c r="D116" s="25" t="s">
        <v>20</v>
      </c>
      <c r="E116" s="26"/>
      <c r="F116" s="27"/>
      <c r="G116" s="28">
        <f>SUM(G110,G112,G114)</f>
        <v>0</v>
      </c>
    </row>
    <row r="117" spans="1:7" s="10" customFormat="1" ht="12.75">
      <c r="A117" s="68"/>
      <c r="B117" s="68"/>
      <c r="C117" s="69"/>
      <c r="D117" s="70"/>
      <c r="E117" s="71"/>
      <c r="F117" s="72"/>
      <c r="G117" s="73"/>
    </row>
    <row r="118" spans="1:7" s="10" customFormat="1" ht="23.45" customHeight="1">
      <c r="A118" s="47" t="s">
        <v>63</v>
      </c>
      <c r="B118" s="47"/>
      <c r="C118" s="3" t="s">
        <v>64</v>
      </c>
      <c r="D118" s="43"/>
      <c r="E118" s="9"/>
      <c r="F118" s="17"/>
      <c r="G118" s="53"/>
    </row>
    <row r="119" spans="1:7" s="10" customFormat="1" ht="11.25" customHeight="1">
      <c r="A119" s="41"/>
      <c r="B119" s="44"/>
      <c r="C119" s="56"/>
      <c r="D119" s="43"/>
      <c r="E119" s="9"/>
      <c r="F119" s="17"/>
      <c r="G119" s="9"/>
    </row>
    <row r="120" spans="1:7" s="10" customFormat="1" ht="60.75" customHeight="1">
      <c r="A120" s="41" t="s">
        <v>66</v>
      </c>
      <c r="B120" s="44"/>
      <c r="C120" s="54" t="s">
        <v>67</v>
      </c>
      <c r="D120" s="43" t="s">
        <v>15</v>
      </c>
      <c r="E120" s="9">
        <v>1</v>
      </c>
      <c r="F120" s="17"/>
      <c r="G120" s="9">
        <f>E120*F120</f>
        <v>0</v>
      </c>
    </row>
    <row r="121" spans="1:7" s="10" customFormat="1" ht="9" customHeight="1">
      <c r="A121" s="41"/>
      <c r="B121" s="44"/>
      <c r="C121" s="58"/>
      <c r="D121" s="43"/>
      <c r="E121" s="74"/>
      <c r="F121" s="17"/>
      <c r="G121" s="9"/>
    </row>
    <row r="122" spans="1:7" s="10" customFormat="1" ht="12.75">
      <c r="A122" s="59"/>
      <c r="B122" s="59"/>
      <c r="C122" s="24" t="s">
        <v>68</v>
      </c>
      <c r="D122" s="25" t="s">
        <v>20</v>
      </c>
      <c r="E122" s="75"/>
      <c r="F122" s="27"/>
      <c r="G122" s="28">
        <f>SUM(G120)</f>
        <v>0</v>
      </c>
    </row>
    <row r="123" spans="1:7" s="10" customFormat="1" ht="12.75">
      <c r="A123" s="68"/>
      <c r="B123" s="68"/>
      <c r="C123" s="69"/>
      <c r="D123" s="70"/>
      <c r="E123" s="76"/>
      <c r="F123" s="72"/>
      <c r="G123" s="73"/>
    </row>
    <row r="124" spans="1:7" s="10" customFormat="1" ht="17.45" customHeight="1">
      <c r="A124" s="47" t="s">
        <v>69</v>
      </c>
      <c r="B124" s="77"/>
      <c r="C124" s="3" t="s">
        <v>70</v>
      </c>
      <c r="D124" s="43"/>
      <c r="E124" s="9"/>
      <c r="F124" s="17"/>
      <c r="G124" s="53"/>
    </row>
    <row r="125" spans="1:7" s="10" customFormat="1" ht="12" customHeight="1">
      <c r="A125" s="68"/>
      <c r="B125" s="68"/>
      <c r="C125" s="69"/>
      <c r="D125" s="70"/>
      <c r="E125" s="76"/>
      <c r="F125" s="72"/>
      <c r="G125" s="73"/>
    </row>
    <row r="126" spans="1:7" s="10" customFormat="1" ht="60">
      <c r="A126" s="41" t="s">
        <v>71</v>
      </c>
      <c r="B126" s="41"/>
      <c r="C126" s="45" t="s">
        <v>72</v>
      </c>
      <c r="D126" s="43" t="s">
        <v>26</v>
      </c>
      <c r="E126" s="9">
        <v>60</v>
      </c>
      <c r="F126" s="17"/>
      <c r="G126" s="9">
        <f>E126*F126</f>
        <v>0</v>
      </c>
    </row>
    <row r="127" spans="1:7" s="10" customFormat="1" ht="11.25" customHeight="1">
      <c r="A127" s="41"/>
      <c r="B127" s="41"/>
      <c r="C127" s="54"/>
      <c r="D127" s="43"/>
      <c r="E127" s="9"/>
      <c r="F127" s="17"/>
      <c r="G127" s="9"/>
    </row>
    <row r="128" spans="1:7" ht="60">
      <c r="A128" s="41" t="s">
        <v>73</v>
      </c>
      <c r="B128" s="41"/>
      <c r="C128" s="78" t="s">
        <v>74</v>
      </c>
      <c r="D128" s="43" t="s">
        <v>26</v>
      </c>
      <c r="E128" s="9">
        <v>40</v>
      </c>
      <c r="F128" s="17"/>
      <c r="G128" s="9">
        <f>E128*F128</f>
        <v>0</v>
      </c>
    </row>
    <row r="129" spans="1:1024" ht="12" customHeight="1">
      <c r="A129" s="41"/>
      <c r="B129" s="41"/>
      <c r="C129" s="54"/>
      <c r="D129" s="43"/>
      <c r="E129" s="9"/>
      <c r="F129" s="17"/>
    </row>
    <row r="130" spans="1:1024" ht="84">
      <c r="A130" s="41" t="s">
        <v>75</v>
      </c>
      <c r="B130" s="41"/>
      <c r="C130" s="78" t="s">
        <v>76</v>
      </c>
      <c r="D130" s="43"/>
      <c r="E130" s="9"/>
      <c r="F130" s="17"/>
    </row>
    <row r="131" spans="1:1024" ht="9" customHeight="1">
      <c r="A131" s="41"/>
      <c r="B131" s="41"/>
      <c r="C131" s="54"/>
      <c r="D131" s="43"/>
      <c r="E131" s="9"/>
      <c r="F131" s="17"/>
    </row>
    <row r="132" spans="1:1024">
      <c r="A132" s="41"/>
      <c r="B132" s="41"/>
      <c r="C132" s="55" t="s">
        <v>77</v>
      </c>
      <c r="D132" s="43" t="s">
        <v>59</v>
      </c>
      <c r="E132" s="9">
        <v>40</v>
      </c>
      <c r="F132" s="17"/>
      <c r="G132" s="9">
        <f>E132*F132</f>
        <v>0</v>
      </c>
    </row>
    <row r="133" spans="1:1024" ht="9" customHeight="1">
      <c r="A133" s="41"/>
      <c r="B133" s="41"/>
      <c r="C133" s="54"/>
      <c r="D133" s="43"/>
      <c r="E133" s="9"/>
      <c r="F133" s="17"/>
    </row>
    <row r="134" spans="1:1024">
      <c r="A134" s="41"/>
      <c r="B134" s="41"/>
      <c r="C134" s="55" t="s">
        <v>78</v>
      </c>
      <c r="D134" s="43" t="s">
        <v>59</v>
      </c>
      <c r="E134" s="9">
        <v>14</v>
      </c>
      <c r="F134" s="17"/>
      <c r="G134" s="9">
        <f>E134*F134</f>
        <v>0</v>
      </c>
    </row>
    <row r="135" spans="1:1024" ht="10.5" customHeight="1">
      <c r="A135" s="15"/>
      <c r="B135" s="44"/>
      <c r="C135" s="54"/>
      <c r="D135" s="43"/>
      <c r="E135" s="9"/>
      <c r="F135" s="17"/>
    </row>
    <row r="136" spans="1:1024" ht="48">
      <c r="A136" s="41" t="s">
        <v>79</v>
      </c>
      <c r="B136" s="44"/>
      <c r="C136" s="57" t="s">
        <v>80</v>
      </c>
      <c r="D136" s="43" t="s">
        <v>59</v>
      </c>
      <c r="E136" s="9">
        <v>360</v>
      </c>
      <c r="F136" s="17"/>
      <c r="G136" s="9">
        <f>E136*F136</f>
        <v>0</v>
      </c>
    </row>
    <row r="137" spans="1:1024">
      <c r="A137" s="68"/>
      <c r="B137" s="68"/>
      <c r="C137" s="69"/>
      <c r="D137" s="70"/>
      <c r="E137" s="76"/>
      <c r="F137" s="72"/>
      <c r="G137" s="73"/>
    </row>
    <row r="138" spans="1:1024">
      <c r="A138" s="59"/>
      <c r="B138" s="59"/>
      <c r="C138" s="24" t="s">
        <v>81</v>
      </c>
      <c r="D138" s="25" t="s">
        <v>20</v>
      </c>
      <c r="E138" s="75"/>
      <c r="F138" s="27"/>
      <c r="G138" s="28">
        <f>SUM(G126,G128,G132,G134,G136)</f>
        <v>0</v>
      </c>
    </row>
    <row r="139" spans="1:1024">
      <c r="A139" s="68"/>
      <c r="B139" s="68"/>
      <c r="C139" s="69"/>
      <c r="D139" s="70"/>
      <c r="E139" s="76"/>
      <c r="F139" s="72"/>
      <c r="G139" s="73"/>
    </row>
    <row r="140" spans="1:1024" ht="12.75" customHeight="1">
      <c r="A140" s="115"/>
      <c r="B140" s="115"/>
      <c r="C140" s="116"/>
      <c r="D140" s="117"/>
      <c r="E140" s="118"/>
      <c r="F140" s="119"/>
      <c r="G140" s="120"/>
      <c r="H140" s="102"/>
      <c r="I140" s="102"/>
      <c r="J140" s="102"/>
      <c r="K140" s="102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12.75" customHeight="1">
      <c r="A141" s="97" t="s">
        <v>96</v>
      </c>
      <c r="B141" s="97"/>
      <c r="C141" s="113" t="s">
        <v>97</v>
      </c>
      <c r="D141" s="99"/>
      <c r="E141" s="100"/>
      <c r="F141" s="101"/>
      <c r="G141" s="101"/>
      <c r="H141" s="102"/>
      <c r="I141" s="102"/>
      <c r="J141" s="102"/>
      <c r="K141" s="102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ht="12.75" customHeight="1">
      <c r="A142" s="97"/>
      <c r="B142" s="97"/>
      <c r="C142" s="98"/>
      <c r="D142" s="99"/>
      <c r="E142" s="100"/>
      <c r="F142" s="101"/>
      <c r="G142" s="101"/>
      <c r="H142" s="102"/>
      <c r="I142" s="102"/>
      <c r="J142" s="102"/>
      <c r="K142" s="10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ht="114" customHeight="1">
      <c r="A143" s="103" t="s">
        <v>93</v>
      </c>
      <c r="B143" s="103"/>
      <c r="C143" s="151" t="s">
        <v>122</v>
      </c>
      <c r="D143" s="99" t="s">
        <v>17</v>
      </c>
      <c r="E143" s="100">
        <v>1</v>
      </c>
      <c r="F143" s="101"/>
      <c r="G143" s="101">
        <f>E143*F143</f>
        <v>0</v>
      </c>
      <c r="H143" s="102"/>
      <c r="I143" s="102"/>
      <c r="J143" s="102"/>
      <c r="K143" s="102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12.75" customHeight="1">
      <c r="A144" s="97"/>
      <c r="B144" s="97"/>
      <c r="C144" s="98"/>
      <c r="D144" s="99"/>
      <c r="E144" s="100"/>
      <c r="F144" s="101"/>
      <c r="G144" s="101"/>
      <c r="H144" s="102"/>
      <c r="I144" s="102"/>
      <c r="J144" s="102"/>
      <c r="K144" s="102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18" customHeight="1">
      <c r="A145" s="103" t="s">
        <v>94</v>
      </c>
      <c r="B145" s="103"/>
      <c r="C145" s="104" t="s">
        <v>99</v>
      </c>
      <c r="D145" s="99" t="s">
        <v>15</v>
      </c>
      <c r="E145" s="100">
        <v>4</v>
      </c>
      <c r="F145" s="101"/>
      <c r="G145" s="101">
        <f>E145*F145</f>
        <v>0</v>
      </c>
      <c r="H145" s="102"/>
      <c r="I145" s="102"/>
      <c r="J145" s="102"/>
      <c r="K145" s="102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2.75" customHeight="1">
      <c r="A146" s="97"/>
      <c r="B146" s="97"/>
      <c r="C146" s="98"/>
      <c r="D146" s="99"/>
      <c r="E146" s="100"/>
      <c r="F146" s="101"/>
      <c r="G146" s="101"/>
      <c r="H146" s="102"/>
      <c r="I146" s="102"/>
      <c r="J146" s="102"/>
      <c r="K146" s="102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8.75" customHeight="1">
      <c r="A147" s="103" t="s">
        <v>95</v>
      </c>
      <c r="B147" s="103"/>
      <c r="C147" s="104" t="s">
        <v>100</v>
      </c>
      <c r="D147" s="99" t="s">
        <v>15</v>
      </c>
      <c r="E147" s="100">
        <v>12</v>
      </c>
      <c r="F147" s="101"/>
      <c r="G147" s="101">
        <f>E147*F147</f>
        <v>0</v>
      </c>
      <c r="H147" s="102"/>
      <c r="I147" s="102"/>
      <c r="J147" s="102"/>
      <c r="K147" s="102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10.5" customHeight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.75" customHeight="1">
      <c r="A149" s="107"/>
      <c r="B149" s="107"/>
      <c r="C149" s="108" t="s">
        <v>98</v>
      </c>
      <c r="D149" s="109" t="s">
        <v>92</v>
      </c>
      <c r="E149" s="110"/>
      <c r="F149" s="111"/>
      <c r="G149" s="112">
        <f>SUM(G143+G145+G147)</f>
        <v>0</v>
      </c>
      <c r="H149" s="102"/>
      <c r="I149" s="102"/>
      <c r="J149" s="102"/>
      <c r="K149" s="102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>
      <c r="A150" s="68"/>
      <c r="B150" s="68"/>
      <c r="C150" s="69"/>
      <c r="D150" s="70"/>
      <c r="E150" s="76"/>
      <c r="F150" s="72"/>
      <c r="G150" s="73"/>
    </row>
    <row r="151" spans="1:1024" ht="24" customHeight="1">
      <c r="A151" s="68"/>
      <c r="B151" s="68"/>
      <c r="C151" s="138" t="s">
        <v>82</v>
      </c>
      <c r="D151" s="138"/>
      <c r="E151" s="138"/>
      <c r="F151" s="138"/>
      <c r="G151" s="79"/>
    </row>
    <row r="152" spans="1:1024" ht="17.25" customHeight="1">
      <c r="A152" s="68"/>
      <c r="B152" s="68"/>
      <c r="C152" s="69"/>
      <c r="D152" s="70"/>
      <c r="E152" s="76"/>
      <c r="F152" s="72"/>
      <c r="G152" s="73"/>
    </row>
    <row r="153" spans="1:1024" ht="27" customHeight="1">
      <c r="A153" s="68" t="s">
        <v>12</v>
      </c>
      <c r="B153" s="68"/>
      <c r="C153" s="30" t="s">
        <v>83</v>
      </c>
      <c r="D153" s="31" t="s">
        <v>20</v>
      </c>
      <c r="E153" s="76"/>
      <c r="F153" s="72"/>
      <c r="G153" s="73">
        <f>G60</f>
        <v>0</v>
      </c>
    </row>
    <row r="154" spans="1:1024" ht="27" customHeight="1">
      <c r="A154" s="68" t="s">
        <v>21</v>
      </c>
      <c r="B154" s="68"/>
      <c r="C154" s="30" t="s">
        <v>84</v>
      </c>
      <c r="D154" s="31" t="s">
        <v>20</v>
      </c>
      <c r="E154" s="76"/>
      <c r="F154" s="72"/>
      <c r="G154" s="73">
        <f>G82</f>
        <v>0</v>
      </c>
    </row>
    <row r="155" spans="1:1024" ht="27" customHeight="1">
      <c r="A155" s="68" t="s">
        <v>39</v>
      </c>
      <c r="B155" s="68"/>
      <c r="C155" s="30" t="s">
        <v>85</v>
      </c>
      <c r="D155" s="31" t="s">
        <v>20</v>
      </c>
      <c r="E155" s="76"/>
      <c r="F155" s="72"/>
      <c r="G155" s="73">
        <f>G106</f>
        <v>0</v>
      </c>
    </row>
    <row r="156" spans="1:1024" ht="27" customHeight="1">
      <c r="A156" s="68" t="s">
        <v>86</v>
      </c>
      <c r="B156" s="68"/>
      <c r="C156" s="30" t="s">
        <v>87</v>
      </c>
      <c r="D156" s="31" t="s">
        <v>20</v>
      </c>
      <c r="E156" s="76"/>
      <c r="F156" s="72"/>
      <c r="G156" s="73">
        <f>G116</f>
        <v>0</v>
      </c>
    </row>
    <row r="157" spans="1:1024" s="10" customFormat="1" ht="27" customHeight="1">
      <c r="A157" s="68" t="s">
        <v>63</v>
      </c>
      <c r="B157" s="68"/>
      <c r="C157" s="30" t="s">
        <v>88</v>
      </c>
      <c r="D157" s="31" t="s">
        <v>20</v>
      </c>
      <c r="E157" s="76"/>
      <c r="F157" s="72"/>
      <c r="G157" s="73">
        <f>G122</f>
        <v>0</v>
      </c>
    </row>
    <row r="158" spans="1:1024" s="10" customFormat="1" ht="27" customHeight="1">
      <c r="A158" s="68" t="s">
        <v>69</v>
      </c>
      <c r="B158" s="68"/>
      <c r="C158" s="30" t="s">
        <v>70</v>
      </c>
      <c r="D158" s="31" t="s">
        <v>20</v>
      </c>
      <c r="E158" s="76"/>
      <c r="F158" s="72"/>
      <c r="G158" s="73">
        <f>G138</f>
        <v>0</v>
      </c>
    </row>
    <row r="159" spans="1:1024" s="10" customFormat="1" ht="27" customHeight="1">
      <c r="A159" s="68" t="s">
        <v>96</v>
      </c>
      <c r="B159" s="68"/>
      <c r="C159" s="113" t="s">
        <v>97</v>
      </c>
      <c r="D159" s="31" t="s">
        <v>20</v>
      </c>
      <c r="E159" s="76"/>
      <c r="F159" s="72"/>
      <c r="G159" s="73">
        <f>G149</f>
        <v>0</v>
      </c>
    </row>
    <row r="160" spans="1:1024" s="10" customFormat="1" ht="17.25" customHeight="1">
      <c r="A160" s="80"/>
      <c r="B160" s="80"/>
      <c r="C160" s="81"/>
      <c r="D160" s="91"/>
      <c r="E160" s="82"/>
      <c r="F160" s="83"/>
      <c r="G160" s="84"/>
    </row>
    <row r="161" spans="1:7" s="85" customFormat="1" ht="18" customHeight="1">
      <c r="A161" s="121"/>
      <c r="B161" s="121"/>
      <c r="C161" s="122" t="s">
        <v>116</v>
      </c>
      <c r="D161" s="123" t="s">
        <v>20</v>
      </c>
      <c r="E161" s="124"/>
      <c r="F161" s="125"/>
      <c r="G161" s="126">
        <f>SUM(G153:G159)</f>
        <v>0</v>
      </c>
    </row>
    <row r="162" spans="1:7" s="92" customFormat="1" ht="18.75" customHeight="1">
      <c r="A162" s="93"/>
      <c r="B162" s="93"/>
      <c r="C162" s="127" t="s">
        <v>89</v>
      </c>
      <c r="D162" s="25" t="s">
        <v>20</v>
      </c>
      <c r="E162" s="94"/>
      <c r="F162" s="95"/>
      <c r="G162" s="96">
        <f>G161*25%</f>
        <v>0</v>
      </c>
    </row>
    <row r="163" spans="1:7" s="92" customFormat="1" ht="20.25" customHeight="1">
      <c r="A163" s="93"/>
      <c r="B163" s="93"/>
      <c r="C163" s="127" t="s">
        <v>90</v>
      </c>
      <c r="D163" s="25" t="s">
        <v>20</v>
      </c>
      <c r="E163" s="94"/>
      <c r="F163" s="95"/>
      <c r="G163" s="96">
        <f>G161+G162</f>
        <v>0</v>
      </c>
    </row>
    <row r="164" spans="1:7" s="10" customFormat="1" ht="15" customHeight="1">
      <c r="A164" s="39"/>
      <c r="B164" s="39"/>
      <c r="C164" s="40"/>
      <c r="D164" s="86"/>
      <c r="E164" s="87"/>
      <c r="F164" s="87"/>
      <c r="G164" s="87"/>
    </row>
    <row r="165" spans="1:7" s="10" customFormat="1" ht="12.75">
      <c r="A165" s="39"/>
      <c r="B165" s="39"/>
      <c r="C165" s="40"/>
      <c r="D165" s="86"/>
      <c r="E165" s="87"/>
      <c r="F165" s="87"/>
      <c r="G165" s="87"/>
    </row>
    <row r="166" spans="1:7" s="10" customFormat="1" ht="12.75">
      <c r="A166" s="39"/>
      <c r="B166" s="39"/>
      <c r="C166" s="40"/>
      <c r="D166" s="86"/>
      <c r="E166" s="87"/>
      <c r="F166" s="87"/>
      <c r="G166" s="87"/>
    </row>
    <row r="167" spans="1:7" s="10" customFormat="1" ht="12.75">
      <c r="A167" s="15"/>
      <c r="B167" s="15"/>
      <c r="C167" s="2"/>
      <c r="D167" s="1"/>
      <c r="E167" s="9"/>
      <c r="F167" s="9"/>
      <c r="G167" s="9"/>
    </row>
    <row r="168" spans="1:7" s="10" customFormat="1" ht="12.75">
      <c r="A168" s="139"/>
      <c r="B168" s="139"/>
      <c r="C168" s="139"/>
      <c r="D168" s="140"/>
      <c r="E168" s="140"/>
      <c r="F168" s="140"/>
      <c r="G168" s="140"/>
    </row>
    <row r="169" spans="1:7" s="10" customFormat="1" ht="12.75">
      <c r="A169" s="2"/>
      <c r="B169" s="2"/>
      <c r="C169" s="2"/>
      <c r="D169" s="1"/>
      <c r="E169" s="88"/>
      <c r="F169" s="88"/>
      <c r="G169" s="88"/>
    </row>
    <row r="170" spans="1:7" s="10" customFormat="1" ht="12.75">
      <c r="A170" s="2"/>
      <c r="B170" s="2"/>
      <c r="C170" s="2"/>
      <c r="D170" s="1"/>
      <c r="E170" s="88"/>
      <c r="F170" s="88"/>
      <c r="G170" s="88"/>
    </row>
    <row r="171" spans="1:7" s="10" customFormat="1" ht="12.75">
      <c r="A171" s="2"/>
      <c r="B171" s="2"/>
      <c r="C171" s="2"/>
      <c r="D171" s="1"/>
      <c r="E171" s="88"/>
      <c r="F171" s="88"/>
      <c r="G171" s="88"/>
    </row>
    <row r="172" spans="1:7" s="10" customFormat="1" ht="12.75">
      <c r="A172" s="15"/>
      <c r="B172" s="15"/>
      <c r="C172" s="16"/>
      <c r="D172" s="140" t="s">
        <v>91</v>
      </c>
      <c r="E172" s="140"/>
      <c r="F172" s="140"/>
      <c r="G172" s="140"/>
    </row>
    <row r="173" spans="1:7" s="10" customFormat="1" ht="12.75">
      <c r="A173" s="5"/>
      <c r="B173" s="5"/>
      <c r="C173" s="6"/>
      <c r="D173" s="89"/>
      <c r="E173" s="90"/>
      <c r="F173" s="90"/>
      <c r="G173" s="37"/>
    </row>
    <row r="174" spans="1:7" s="10" customFormat="1" ht="12.75">
      <c r="A174" s="5"/>
      <c r="B174" s="5"/>
      <c r="C174" s="6"/>
      <c r="D174" s="89"/>
      <c r="E174" s="90"/>
      <c r="F174" s="90"/>
      <c r="G174" s="37"/>
    </row>
    <row r="175" spans="1:7" s="10" customFormat="1" ht="12.75">
      <c r="A175" s="5"/>
      <c r="B175" s="5"/>
      <c r="C175" s="6"/>
      <c r="D175" s="89"/>
      <c r="E175" s="90"/>
      <c r="F175" s="90"/>
      <c r="G175" s="37"/>
    </row>
    <row r="176" spans="1:7" s="10" customFormat="1" ht="12.75">
      <c r="A176" s="5"/>
      <c r="B176" s="5"/>
      <c r="C176" s="6"/>
      <c r="D176" s="89"/>
      <c r="E176" s="90"/>
      <c r="F176" s="90"/>
      <c r="G176" s="37"/>
    </row>
    <row r="177" spans="1:7" s="10" customFormat="1" ht="12.75">
      <c r="A177" s="5"/>
      <c r="B177" s="5"/>
      <c r="C177" s="6"/>
      <c r="D177" s="89"/>
      <c r="E177" s="90"/>
      <c r="F177" s="90"/>
      <c r="G177" s="37"/>
    </row>
  </sheetData>
  <mergeCells count="17">
    <mergeCell ref="A39:G39"/>
    <mergeCell ref="A2:G2"/>
    <mergeCell ref="A5:G5"/>
    <mergeCell ref="A6:G6"/>
    <mergeCell ref="A8:G8"/>
    <mergeCell ref="A10:G10"/>
    <mergeCell ref="A12:G12"/>
    <mergeCell ref="A22:G22"/>
    <mergeCell ref="A24:G27"/>
    <mergeCell ref="A34:G34"/>
    <mergeCell ref="A36:G37"/>
    <mergeCell ref="A38:G38"/>
    <mergeCell ref="C108:D108"/>
    <mergeCell ref="C151:F151"/>
    <mergeCell ref="A168:C168"/>
    <mergeCell ref="D168:G168"/>
    <mergeCell ref="D172:G172"/>
  </mergeCells>
  <pageMargins left="0.78749999999999998" right="0.39374999999999999" top="0.78749999999999998" bottom="0.59027777777777801" header="0.196527777777778" footer="0.51180555555555496"/>
  <pageSetup paperSize="9" firstPageNumber="0" orientation="portrait" horizontalDpi="300" verticalDpi="300" r:id="rId1"/>
  <headerFooter>
    <oddHeader>&amp;R&amp;"Arial,Normalni"&amp;10DRUŠTVO ZA PROJEKTIRANJE I USLUGE,  OIB: 31728187872
Zagreb, Ul. Lj. Posavskog 34a;  Sjedište Karlovac, Kranjčevićeva 16</oddHeader>
  </headerFooter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361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ŽAKANJE IGRALIŠTE  V(2)</vt:lpstr>
      <vt:lpstr>'ŽAKANJE IGRALIŠTE  V(2)'!Ispis_naslova</vt:lpstr>
      <vt:lpstr>'ŽAKANJE IGRALIŠTE  V(2)'!Podrucje_ispisa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</dc:creator>
  <cp:lastModifiedBy>Korisnik</cp:lastModifiedBy>
  <cp:revision>32</cp:revision>
  <cp:lastPrinted>2023-06-21T07:37:55Z</cp:lastPrinted>
  <dcterms:created xsi:type="dcterms:W3CDTF">2012-04-13T10:31:17Z</dcterms:created>
  <dcterms:modified xsi:type="dcterms:W3CDTF">2023-08-09T07:36:14Z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